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2\2023\37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G15" i="8" l="1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14" i="8"/>
  <c r="H4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14" i="8"/>
  <c r="I44" i="8" s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<sst xmlns="http://schemas.openxmlformats.org/spreadsheetml/2006/main" count="115" uniqueCount="88">
  <si>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</si>
  <si>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</si>
  <si>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</si>
  <si>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</si>
  <si>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</si>
  <si>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</si>
  <si>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</si>
  <si>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</si>
  <si>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</si>
  <si>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</si>
  <si>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СКС-2023-В-3-37.1</t>
  </si>
  <si>
    <t>Капитальный ремонт поста №8. Здание сторожевой будки , ул. С.Армии, 298.</t>
  </si>
  <si>
    <t xml:space="preserve">               Материалы</t>
  </si>
  <si>
    <t>01.2.01.02-0041</t>
  </si>
  <si>
    <t>Битумы нефтяные строительные кровельные БНК-45/190, БНК-40/180</t>
  </si>
  <si>
    <t>т</t>
  </si>
  <si>
    <t>01.2.03.03-0013</t>
  </si>
  <si>
    <t>Мастика битумная кровельная горячая</t>
  </si>
  <si>
    <t>01.2.03.07-0022</t>
  </si>
  <si>
    <t>Эмульсия битумная гидроизоляционная</t>
  </si>
  <si>
    <t>01.3.01.03-0002</t>
  </si>
  <si>
    <t>Керосин для технических целей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</si>
  <si>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</si>
  <si>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</si>
  <si>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</si>
  <si>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</si>
  <si>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</si>
  <si>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</si>
  <si>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01.7.06.03-0021</t>
  </si>
  <si>
    <t>Лента полиэтиленовая с липким слоем А50</t>
  </si>
  <si>
    <t>10 м</t>
  </si>
  <si>
    <t>01.7.15.06-0146</t>
  </si>
  <si>
    <t>Гвозди толевые круглые, размер 3,0х40 мм</t>
  </si>
  <si>
    <t>01.7.15.07-0083</t>
  </si>
  <si>
    <t>Дюбель-гвозди, размер 8х100 мм</t>
  </si>
  <si>
    <t>100 шт</t>
  </si>
  <si>
    <t>01.7.15.14-0062</t>
  </si>
  <si>
    <t>Шурупы-саморезы 4,2х16 мм</t>
  </si>
  <si>
    <t>07.2.06.03-0116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</si>
  <si>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</si>
  <si>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t>м</t>
  </si>
  <si>
    <t>08.1.02.03-0001</t>
  </si>
  <si>
    <t>Аквилон из оцинкованной стали с полимерным покрытием</t>
  </si>
  <si>
    <t>08.1.02.03-0021</t>
  </si>
  <si>
    <t>Водоотлив оконный из оцинкованной стали с полимерным покрытием, ширина планки 250 мм</t>
  </si>
  <si>
    <t>08.1.02.03-0041</t>
  </si>
  <si>
    <t>Кронштейн выравнивающий стальной оцинкованный, высота профиля 200 мм, толщина металла 1,2 мм</t>
  </si>
  <si>
    <t>шт</t>
  </si>
  <si>
    <t>08.1.02.03-0061</t>
  </si>
  <si>
    <t>Планка начальная из оцинкованной стали с полимерным покрытием</t>
  </si>
  <si>
    <t>08.1.02.03-0071</t>
  </si>
  <si>
    <t>Нащельник стальной оцинкованный с полимерным покрытием</t>
  </si>
  <si>
    <t>08.1.02.03-0081</t>
  </si>
  <si>
    <t>Планка откосная из оцинкованной стали с полимерным покрытием, ширина 250 мм</t>
  </si>
  <si>
    <t>08.1.02.03-0091</t>
  </si>
  <si>
    <t>Угол наружный, внутренний из оцинкованной стали с полимерным покрытием</t>
  </si>
  <si>
    <t>08.3.03.05-0002</t>
  </si>
  <si>
    <t>Проволока канатная оцинкованная, диаметр 3 мм</t>
  </si>
  <si>
    <t>08.3.05.05-0051</t>
  </si>
  <si>
    <t>Сталь листовая оцинкованная, толщина 0,5 мм</t>
  </si>
  <si>
    <t>12.1.02.06-0022</t>
  </si>
  <si>
    <t>Рубероид кровельный РКП-350</t>
  </si>
  <si>
    <t>м2</t>
  </si>
  <si>
    <t>14.1.06.04-0001</t>
  </si>
  <si>
    <t>Клей для приклеивания минеральной ваты</t>
  </si>
  <si>
    <t>ФССЦ-01.7.15.07-0132</t>
  </si>
  <si>
    <t>Дюбели распорные с металлическим стержнем, размер 10х150 мм _ (расход 5шт на 1м2)</t>
  </si>
  <si>
    <t>10 шт</t>
  </si>
  <si>
    <t>ФССЦ-04.3.01.09-0014</t>
  </si>
  <si>
    <t>Раствор готовый кладочный, цементный, М100</t>
  </si>
  <si>
    <t>ФССЦ-08.1.02.23-0011</t>
  </si>
  <si>
    <t>Панели фасадные сайдинг из оцинкованной стали с полимерным покрытием для навесных вентилируемых фасадов, толщина 0,5 мм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</si>
  <si>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</si>
  <si>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</si>
  <si>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</si>
  <si>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</t>
  </si>
  <si>
    <t>ФССЦ-12.1.02.11-0016</t>
  </si>
  <si>
    <t>ИЗОСПАН: B</t>
  </si>
  <si>
    <t>10 м2</t>
  </si>
  <si>
    <t>ФССЦ-12.2.05.08-0010</t>
  </si>
  <si>
    <t>Плиты теплоизоляционные из стекловолокна URSA, марки: П-30-У10-1250-600-100</t>
  </si>
  <si>
    <t>ФССЦ-12.2.05.09-0042</t>
  </si>
  <si>
    <t>Плиты теплоизоляционные из экструдированного пенополистирола со ступенчатой формой кромки, плотность 33-38 кг/м3, Г1 _ (Пеноплекс толщ. 0,1м)</t>
  </si>
  <si>
    <t>Итого "Материалы"</t>
  </si>
  <si>
    <t>(наименование стройки)</t>
  </si>
  <si>
    <t xml:space="preserve">ВЕДОМОСТЬ РЕСУРСОВ </t>
  </si>
  <si>
    <t>к ДВ № 124  к ТЗ СКС-2023-В-3-37.1  от 10.07.2022г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</si>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</sst>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u/>
      <sz val="10"/>
      <name val="Verdana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5">
    <xf numFmtId="0" fontId="0" fillId="0" borderId="0" xfId="0"/>
    <xf numFmtId="49" fontId="7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3" fillId="0" borderId="0" xfId="0" applyFont="1"/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23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49" fontId="18" fillId="0" borderId="0" xfId="23" applyNumberFormat="1" applyFont="1" applyBorder="1" applyAlignment="1">
      <alignment horizontal="center" vertical="center" wrapText="1"/>
    </xf>
    <xf numFmtId="0" fontId="13" fillId="0" borderId="0" xfId="24" applyFont="1">
      <alignment horizontal="left" vertical="top"/>
    </xf>
    <xf numFmtId="0" fontId="19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center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N48"/>
  <sheetViews>
    <sheetView showGridLines="0" tabSelected="1" topLeftCell="B1" zoomScaleNormal="100" workbookViewId="0">
      <selection activeCell="O17" sqref="O17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1:9" customFormat="1" x14ac:dyDescent="0.2">
      <c r="B1" s="29"/>
      <c r="C1" s="30"/>
      <c r="D1" s="31"/>
      <c r="E1" s="32"/>
      <c r="F1" s="32"/>
      <c r="G1" s="32"/>
      <c r="H1" s="32"/>
    </row>
    <row r="2" spans="1:9" s="33" customFormat="1" ht="18" customHeight="1" x14ac:dyDescent="0.15">
      <c r="A2" s="38" t="s">
        <v>11</v>
      </c>
      <c r="B2" s="38"/>
      <c r="C2" s="38"/>
      <c r="D2" s="38"/>
      <c r="E2" s="38"/>
      <c r="F2" s="38"/>
      <c r="G2" s="38"/>
      <c r="H2" s="38"/>
      <c r="I2" s="38"/>
    </row>
    <row r="3" spans="1:9" s="33" customFormat="1" ht="8.25" customHeight="1" x14ac:dyDescent="0.15">
      <c r="A3" s="37" t="s">
        <v>84</v>
      </c>
      <c r="B3" s="37"/>
      <c r="C3" s="37"/>
      <c r="D3" s="37"/>
      <c r="E3" s="37"/>
      <c r="F3" s="37"/>
      <c r="G3" s="37"/>
      <c r="H3" s="37"/>
      <c r="I3" s="37"/>
    </row>
    <row r="4" spans="1:9" s="33" customFormat="1" ht="15" x14ac:dyDescent="0.15">
      <c r="A4" s="34"/>
      <c r="B4" s="34"/>
      <c r="C4" s="34"/>
      <c r="D4" s="34"/>
      <c r="E4" s="34"/>
      <c r="F4" s="34"/>
      <c r="G4" s="34"/>
      <c r="H4" s="34"/>
    </row>
    <row r="5" spans="1:9" s="33" customFormat="1" ht="15" x14ac:dyDescent="0.15">
      <c r="A5" s="35" t="s">
        <v>85</v>
      </c>
      <c r="B5" s="35"/>
      <c r="C5" s="35"/>
      <c r="D5" s="35"/>
      <c r="E5" s="35"/>
      <c r="F5" s="35"/>
      <c r="G5" s="35"/>
      <c r="H5" s="35"/>
      <c r="I5" s="35"/>
    </row>
    <row r="6" spans="1:9" s="33" customFormat="1" ht="12.75" customHeight="1" x14ac:dyDescent="0.15">
      <c r="A6" s="36" t="s">
        <v>86</v>
      </c>
      <c r="B6" s="36"/>
      <c r="C6" s="36"/>
      <c r="D6" s="36"/>
      <c r="E6" s="36"/>
      <c r="F6" s="36"/>
      <c r="G6" s="36"/>
      <c r="H6" s="36"/>
      <c r="I6" s="36"/>
    </row>
    <row r="7" spans="1:9" ht="12.75" customHeight="1" x14ac:dyDescent="0.2">
      <c r="B7" s="5" t="s">
        <v>8</v>
      </c>
      <c r="C7" s="8" t="s">
        <v>0</v>
      </c>
      <c r="D7" s="8" t="s">
        <v>1</v>
      </c>
      <c r="E7" s="11" t="s">
        <v>7</v>
      </c>
      <c r="F7" s="14" t="s">
        <v>4</v>
      </c>
      <c r="G7" s="14"/>
      <c r="H7" s="14" t="s">
        <v>6</v>
      </c>
      <c r="I7" s="14"/>
    </row>
    <row r="8" spans="1:9" ht="12.75" customHeight="1" x14ac:dyDescent="0.2">
      <c r="B8" s="6"/>
      <c r="C8" s="9"/>
      <c r="D8" s="9"/>
      <c r="E8" s="12"/>
      <c r="F8" s="4" t="s">
        <v>2</v>
      </c>
      <c r="G8" s="4" t="s">
        <v>3</v>
      </c>
      <c r="H8" s="4" t="s">
        <v>2</v>
      </c>
      <c r="I8" s="4" t="s">
        <v>3</v>
      </c>
    </row>
    <row r="9" spans="1:9" x14ac:dyDescent="0.2">
      <c r="B9" s="7"/>
      <c r="C9" s="10"/>
      <c r="D9" s="10"/>
      <c r="E9" s="13"/>
      <c r="F9" s="3" t="s">
        <v>5</v>
      </c>
      <c r="G9" s="3" t="s">
        <v>5</v>
      </c>
      <c r="H9" s="3" t="s">
        <v>5</v>
      </c>
      <c r="I9" s="3" t="s">
        <v>5</v>
      </c>
    </row>
    <row r="10" spans="1:9" x14ac:dyDescent="0.2">
      <c r="B10" s="15">
        <v>1</v>
      </c>
      <c r="C10" s="15">
        <v>2</v>
      </c>
      <c r="D10" s="15">
        <v>3</v>
      </c>
      <c r="E10" s="16">
        <v>4</v>
      </c>
      <c r="F10" s="15">
        <v>5</v>
      </c>
      <c r="G10" s="15">
        <v>7</v>
      </c>
      <c r="H10" s="15">
        <v>9</v>
      </c>
      <c r="I10" s="15">
        <v>11</v>
      </c>
    </row>
    <row r="11" spans="1:9" ht="17.850000000000001" customHeight="1" x14ac:dyDescent="0.2">
      <c r="B11" s="17" t="s">
        <v>9</v>
      </c>
      <c r="C11" s="18"/>
      <c r="D11" s="18"/>
      <c r="E11" s="18"/>
      <c r="F11" s="18"/>
      <c r="G11" s="18"/>
      <c r="H11" s="18"/>
      <c r="I11" s="18"/>
    </row>
    <row r="12" spans="1:9" ht="38.25" x14ac:dyDescent="0.2">
      <c r="B12" s="19" t="s">
        <v>10</v>
      </c>
      <c r="C12" s="20" t="s">
        <v>11</v>
      </c>
      <c r="D12" s="21"/>
      <c r="E12" s="19">
        <v>1</v>
      </c>
      <c r="F12" s="22"/>
      <c r="G12" s="22"/>
      <c r="H12" s="22"/>
      <c r="I12" s="22"/>
    </row>
    <row r="13" spans="1:9" ht="17.850000000000001" customHeight="1" x14ac:dyDescent="0.2">
      <c r="B13" s="23" t="s">
        <v>12</v>
      </c>
      <c r="C13" s="24"/>
      <c r="D13" s="24"/>
      <c r="E13" s="24"/>
      <c r="F13" s="24"/>
      <c r="G13" s="24"/>
      <c r="H13" s="24"/>
      <c r="I13" s="24"/>
    </row>
    <row r="14" spans="1:9" ht="38.25" x14ac:dyDescent="0.2">
      <c r="B14" s="25" t="s">
        <v>13</v>
      </c>
      <c r="C14" s="26" t="s">
        <v>14</v>
      </c>
      <c r="D14" s="27" t="s">
        <v>15</v>
      </c>
      <c r="E14" s="25">
        <v>1.8749999999999999E-3</v>
      </c>
      <c r="F14" s="28">
        <v>1530</v>
      </c>
      <c r="G14" s="42">
        <f>F14*8.34</f>
        <v>12760.199999999999</v>
      </c>
      <c r="H14" s="28">
        <v>2.87</v>
      </c>
      <c r="I14" s="42">
        <f>H14*8.34</f>
        <v>23.9358</v>
      </c>
    </row>
    <row r="15" spans="1:9" ht="25.5" x14ac:dyDescent="0.2">
      <c r="B15" s="25" t="s">
        <v>16</v>
      </c>
      <c r="C15" s="26" t="s">
        <v>17</v>
      </c>
      <c r="D15" s="27" t="s">
        <v>15</v>
      </c>
      <c r="E15" s="25">
        <v>1.5075E-2</v>
      </c>
      <c r="F15" s="28">
        <v>3390</v>
      </c>
      <c r="G15" s="42">
        <f t="shared" ref="G15:G43" si="0">F15*8.34</f>
        <v>28272.6</v>
      </c>
      <c r="H15" s="28">
        <v>51.1</v>
      </c>
      <c r="I15" s="42">
        <f t="shared" ref="I15:I43" si="1">H15*8.34</f>
        <v>426.17399999999998</v>
      </c>
    </row>
    <row r="16" spans="1:9" ht="25.5" x14ac:dyDescent="0.2">
      <c r="B16" s="25" t="s">
        <v>18</v>
      </c>
      <c r="C16" s="26" t="s">
        <v>19</v>
      </c>
      <c r="D16" s="27" t="s">
        <v>15</v>
      </c>
      <c r="E16" s="25">
        <v>3.375E-3</v>
      </c>
      <c r="F16" s="28">
        <v>2000</v>
      </c>
      <c r="G16" s="42">
        <f t="shared" si="0"/>
        <v>16680</v>
      </c>
      <c r="H16" s="28">
        <v>6.75</v>
      </c>
      <c r="I16" s="42">
        <f t="shared" si="1"/>
        <v>56.295000000000002</v>
      </c>
    </row>
    <row r="17" spans="2:9" ht="25.5" x14ac:dyDescent="0.2">
      <c r="B17" s="25" t="s">
        <v>20</v>
      </c>
      <c r="C17" s="26" t="s">
        <v>21</v>
      </c>
      <c r="D17" s="27" t="s">
        <v>15</v>
      </c>
      <c r="E17" s="25">
        <v>4.3499999999999997E-3</v>
      </c>
      <c r="F17" s="28">
        <v>2606.9</v>
      </c>
      <c r="G17" s="42">
        <f t="shared" si="0"/>
        <v>21741.546000000002</v>
      </c>
      <c r="H17" s="28">
        <v>11.34</v>
      </c>
      <c r="I17" s="42">
        <f t="shared" si="1"/>
        <v>94.575599999999994</v>
      </c>
    </row>
    <row r="18" spans="2:9" ht="25.5" x14ac:dyDescent="0.2">
      <c r="B18" s="25" t="s">
        <v>22</v>
      </c>
      <c r="C18" s="26" t="s">
        <v>23</v>
      </c>
      <c r="D18" s="27" t="s">
        <v>24</v>
      </c>
      <c r="E18" s="25">
        <v>3.3675000000000002</v>
      </c>
      <c r="F18" s="28">
        <v>6.09</v>
      </c>
      <c r="G18" s="42">
        <f t="shared" si="0"/>
        <v>50.790599999999998</v>
      </c>
      <c r="H18" s="28">
        <v>20.51</v>
      </c>
      <c r="I18" s="42">
        <f t="shared" si="1"/>
        <v>171.05340000000001</v>
      </c>
    </row>
    <row r="19" spans="2:9" ht="25.5" x14ac:dyDescent="0.2">
      <c r="B19" s="25" t="s">
        <v>25</v>
      </c>
      <c r="C19" s="26" t="s">
        <v>26</v>
      </c>
      <c r="D19" s="27" t="s">
        <v>27</v>
      </c>
      <c r="E19" s="25">
        <v>0.61409999999999998</v>
      </c>
      <c r="F19" s="28">
        <v>2.44</v>
      </c>
      <c r="G19" s="42">
        <f t="shared" si="0"/>
        <v>20.349599999999999</v>
      </c>
      <c r="H19" s="28">
        <v>1.5</v>
      </c>
      <c r="I19" s="42">
        <f t="shared" si="1"/>
        <v>12.51</v>
      </c>
    </row>
    <row r="20" spans="2:9" ht="25.5" x14ac:dyDescent="0.2">
      <c r="B20" s="25" t="s">
        <v>28</v>
      </c>
      <c r="C20" s="26" t="s">
        <v>29</v>
      </c>
      <c r="D20" s="27" t="s">
        <v>30</v>
      </c>
      <c r="E20" s="25">
        <v>2.1349999999999998</v>
      </c>
      <c r="F20" s="28">
        <v>308.3</v>
      </c>
      <c r="G20" s="42">
        <f t="shared" si="0"/>
        <v>2571.2220000000002</v>
      </c>
      <c r="H20" s="28">
        <v>658.22</v>
      </c>
      <c r="I20" s="42">
        <f t="shared" si="1"/>
        <v>5489.5547999999999</v>
      </c>
    </row>
    <row r="21" spans="2:9" ht="25.5" x14ac:dyDescent="0.2">
      <c r="B21" s="25" t="s">
        <v>31</v>
      </c>
      <c r="C21" s="26" t="s">
        <v>32</v>
      </c>
      <c r="D21" s="27" t="s">
        <v>15</v>
      </c>
      <c r="E21" s="25">
        <v>1.2960000000000001E-4</v>
      </c>
      <c r="F21" s="28">
        <v>8475</v>
      </c>
      <c r="G21" s="42">
        <f t="shared" si="0"/>
        <v>70681.5</v>
      </c>
      <c r="H21" s="28">
        <v>1.1000000000000001</v>
      </c>
      <c r="I21" s="42">
        <f t="shared" si="1"/>
        <v>9.1740000000000013</v>
      </c>
    </row>
    <row r="22" spans="2:9" ht="25.5" x14ac:dyDescent="0.2">
      <c r="B22" s="25" t="s">
        <v>33</v>
      </c>
      <c r="C22" s="26" t="s">
        <v>34</v>
      </c>
      <c r="D22" s="27" t="s">
        <v>35</v>
      </c>
      <c r="E22" s="25">
        <v>2.1349999999999998</v>
      </c>
      <c r="F22" s="28">
        <v>118</v>
      </c>
      <c r="G22" s="42">
        <f t="shared" si="0"/>
        <v>984.12</v>
      </c>
      <c r="H22" s="28">
        <v>251.93</v>
      </c>
      <c r="I22" s="42">
        <f t="shared" si="1"/>
        <v>2101.0962</v>
      </c>
    </row>
    <row r="23" spans="2:9" ht="25.5" x14ac:dyDescent="0.2">
      <c r="B23" s="25" t="s">
        <v>36</v>
      </c>
      <c r="C23" s="26" t="s">
        <v>37</v>
      </c>
      <c r="D23" s="27" t="s">
        <v>35</v>
      </c>
      <c r="E23" s="25">
        <v>9.7089999999999996</v>
      </c>
      <c r="F23" s="28">
        <v>10</v>
      </c>
      <c r="G23" s="42">
        <f t="shared" si="0"/>
        <v>83.4</v>
      </c>
      <c r="H23" s="28">
        <v>97.09</v>
      </c>
      <c r="I23" s="42">
        <f t="shared" si="1"/>
        <v>809.73059999999998</v>
      </c>
    </row>
    <row r="24" spans="2:9" ht="63.75" x14ac:dyDescent="0.2">
      <c r="B24" s="25" t="s">
        <v>38</v>
      </c>
      <c r="C24" s="26" t="s">
        <v>39</v>
      </c>
      <c r="D24" s="27" t="s">
        <v>40</v>
      </c>
      <c r="E24" s="25">
        <v>61</v>
      </c>
      <c r="F24" s="28">
        <v>6.91</v>
      </c>
      <c r="G24" s="42">
        <f t="shared" si="0"/>
        <v>57.629399999999997</v>
      </c>
      <c r="H24" s="28">
        <v>421.51</v>
      </c>
      <c r="I24" s="42">
        <f t="shared" si="1"/>
        <v>3515.3933999999999</v>
      </c>
    </row>
    <row r="25" spans="2:9" ht="25.5" x14ac:dyDescent="0.2">
      <c r="B25" s="25" t="s">
        <v>41</v>
      </c>
      <c r="C25" s="26" t="s">
        <v>42</v>
      </c>
      <c r="D25" s="27" t="s">
        <v>40</v>
      </c>
      <c r="E25" s="25">
        <v>11.34</v>
      </c>
      <c r="F25" s="28">
        <v>31.05</v>
      </c>
      <c r="G25" s="42">
        <f t="shared" si="0"/>
        <v>258.95699999999999</v>
      </c>
      <c r="H25" s="28">
        <v>352.11</v>
      </c>
      <c r="I25" s="42">
        <f t="shared" si="1"/>
        <v>2936.5974000000001</v>
      </c>
    </row>
    <row r="26" spans="2:9" ht="38.25" x14ac:dyDescent="0.2">
      <c r="B26" s="25" t="s">
        <v>43</v>
      </c>
      <c r="C26" s="26" t="s">
        <v>44</v>
      </c>
      <c r="D26" s="27" t="s">
        <v>40</v>
      </c>
      <c r="E26" s="25">
        <v>3.5640000000000001</v>
      </c>
      <c r="F26" s="28">
        <v>26.41</v>
      </c>
      <c r="G26" s="42">
        <f t="shared" si="0"/>
        <v>220.2594</v>
      </c>
      <c r="H26" s="28">
        <v>94.13</v>
      </c>
      <c r="I26" s="42">
        <f t="shared" si="1"/>
        <v>785.04419999999993</v>
      </c>
    </row>
    <row r="27" spans="2:9" ht="51" x14ac:dyDescent="0.2">
      <c r="B27" s="25" t="s">
        <v>45</v>
      </c>
      <c r="C27" s="26" t="s">
        <v>46</v>
      </c>
      <c r="D27" s="27" t="s">
        <v>47</v>
      </c>
      <c r="E27" s="25">
        <v>106.75</v>
      </c>
      <c r="F27" s="28">
        <v>17.32</v>
      </c>
      <c r="G27" s="42">
        <f t="shared" si="0"/>
        <v>144.44880000000001</v>
      </c>
      <c r="H27" s="28">
        <v>1848.91</v>
      </c>
      <c r="I27" s="42">
        <f t="shared" si="1"/>
        <v>15419.9094</v>
      </c>
    </row>
    <row r="28" spans="2:9" ht="25.5" x14ac:dyDescent="0.2">
      <c r="B28" s="25" t="s">
        <v>48</v>
      </c>
      <c r="C28" s="26" t="s">
        <v>49</v>
      </c>
      <c r="D28" s="27" t="s">
        <v>40</v>
      </c>
      <c r="E28" s="25">
        <v>12.81</v>
      </c>
      <c r="F28" s="28">
        <v>23.15</v>
      </c>
      <c r="G28" s="42">
        <f t="shared" si="0"/>
        <v>193.071</v>
      </c>
      <c r="H28" s="28">
        <v>296.55</v>
      </c>
      <c r="I28" s="42">
        <f t="shared" si="1"/>
        <v>2473.2269999999999</v>
      </c>
    </row>
    <row r="29" spans="2:9" ht="25.5" x14ac:dyDescent="0.2">
      <c r="B29" s="25" t="s">
        <v>50</v>
      </c>
      <c r="C29" s="26" t="s">
        <v>51</v>
      </c>
      <c r="D29" s="27" t="s">
        <v>40</v>
      </c>
      <c r="E29" s="25">
        <v>3.66</v>
      </c>
      <c r="F29" s="28">
        <v>64.47</v>
      </c>
      <c r="G29" s="42">
        <f t="shared" si="0"/>
        <v>537.6798</v>
      </c>
      <c r="H29" s="28">
        <v>235.96</v>
      </c>
      <c r="I29" s="42">
        <f t="shared" si="1"/>
        <v>1967.9064000000001</v>
      </c>
    </row>
    <row r="30" spans="2:9" ht="38.25" x14ac:dyDescent="0.2">
      <c r="B30" s="25" t="s">
        <v>52</v>
      </c>
      <c r="C30" s="26" t="s">
        <v>53</v>
      </c>
      <c r="D30" s="27" t="s">
        <v>40</v>
      </c>
      <c r="E30" s="25">
        <v>11.34</v>
      </c>
      <c r="F30" s="28">
        <v>21.05</v>
      </c>
      <c r="G30" s="42">
        <f t="shared" si="0"/>
        <v>175.55700000000002</v>
      </c>
      <c r="H30" s="28">
        <v>238.71</v>
      </c>
      <c r="I30" s="42">
        <f t="shared" si="1"/>
        <v>1990.8414</v>
      </c>
    </row>
    <row r="31" spans="2:9" ht="38.25" x14ac:dyDescent="0.2">
      <c r="B31" s="25" t="s">
        <v>54</v>
      </c>
      <c r="C31" s="26" t="s">
        <v>55</v>
      </c>
      <c r="D31" s="27" t="s">
        <v>40</v>
      </c>
      <c r="E31" s="25">
        <v>16.774999999999999</v>
      </c>
      <c r="F31" s="28">
        <v>7.5</v>
      </c>
      <c r="G31" s="42">
        <f t="shared" si="0"/>
        <v>62.55</v>
      </c>
      <c r="H31" s="28">
        <v>125.81</v>
      </c>
      <c r="I31" s="42">
        <f t="shared" si="1"/>
        <v>1049.2554</v>
      </c>
    </row>
    <row r="32" spans="2:9" ht="25.5" x14ac:dyDescent="0.2">
      <c r="B32" s="25" t="s">
        <v>56</v>
      </c>
      <c r="C32" s="26" t="s">
        <v>57</v>
      </c>
      <c r="D32" s="27" t="s">
        <v>15</v>
      </c>
      <c r="E32" s="25">
        <v>3.8880000000000002E-4</v>
      </c>
      <c r="F32" s="28">
        <v>8190</v>
      </c>
      <c r="G32" s="42">
        <f t="shared" si="0"/>
        <v>68304.600000000006</v>
      </c>
      <c r="H32" s="28">
        <v>3.18</v>
      </c>
      <c r="I32" s="42">
        <f t="shared" si="1"/>
        <v>26.5212</v>
      </c>
    </row>
    <row r="33" spans="1:14" ht="25.5" x14ac:dyDescent="0.2">
      <c r="B33" s="25" t="s">
        <v>58</v>
      </c>
      <c r="C33" s="26" t="s">
        <v>59</v>
      </c>
      <c r="D33" s="27" t="s">
        <v>15</v>
      </c>
      <c r="E33" s="25">
        <v>1.8467999999999998E-2</v>
      </c>
      <c r="F33" s="28">
        <v>11200</v>
      </c>
      <c r="G33" s="42">
        <f t="shared" si="0"/>
        <v>93408</v>
      </c>
      <c r="H33" s="28">
        <v>206.84</v>
      </c>
      <c r="I33" s="42">
        <f t="shared" si="1"/>
        <v>1725.0455999999999</v>
      </c>
    </row>
    <row r="34" spans="1:14" ht="25.5" x14ac:dyDescent="0.2">
      <c r="B34" s="25" t="s">
        <v>60</v>
      </c>
      <c r="C34" s="26" t="s">
        <v>61</v>
      </c>
      <c r="D34" s="27" t="s">
        <v>62</v>
      </c>
      <c r="E34" s="25">
        <v>0.66</v>
      </c>
      <c r="F34" s="28">
        <v>6.2</v>
      </c>
      <c r="G34" s="42">
        <f t="shared" si="0"/>
        <v>51.707999999999998</v>
      </c>
      <c r="H34" s="28">
        <v>4.09</v>
      </c>
      <c r="I34" s="42">
        <f t="shared" si="1"/>
        <v>34.110599999999998</v>
      </c>
    </row>
    <row r="35" spans="1:14" ht="25.5" x14ac:dyDescent="0.2">
      <c r="B35" s="25" t="s">
        <v>63</v>
      </c>
      <c r="C35" s="26" t="s">
        <v>64</v>
      </c>
      <c r="D35" s="27" t="s">
        <v>24</v>
      </c>
      <c r="E35" s="25">
        <v>124.745</v>
      </c>
      <c r="F35" s="28">
        <v>6.2</v>
      </c>
      <c r="G35" s="42">
        <f t="shared" si="0"/>
        <v>51.707999999999998</v>
      </c>
      <c r="H35" s="28">
        <v>773.42</v>
      </c>
      <c r="I35" s="42">
        <f t="shared" si="1"/>
        <v>6450.3227999999999</v>
      </c>
    </row>
    <row r="36" spans="1:14" ht="38.25" x14ac:dyDescent="0.2">
      <c r="B36" s="25" t="s">
        <v>65</v>
      </c>
      <c r="C36" s="26" t="s">
        <v>66</v>
      </c>
      <c r="D36" s="27" t="s">
        <v>67</v>
      </c>
      <c r="E36" s="25">
        <v>15.25</v>
      </c>
      <c r="F36" s="28">
        <v>6.62</v>
      </c>
      <c r="G36" s="42">
        <f t="shared" si="0"/>
        <v>55.210799999999999</v>
      </c>
      <c r="H36" s="28">
        <v>100.96</v>
      </c>
      <c r="I36" s="42">
        <f t="shared" si="1"/>
        <v>842.00639999999999</v>
      </c>
    </row>
    <row r="37" spans="1:14" ht="38.25" x14ac:dyDescent="0.2">
      <c r="B37" s="25" t="s">
        <v>68</v>
      </c>
      <c r="C37" s="26" t="s">
        <v>69</v>
      </c>
      <c r="D37" s="27" t="s">
        <v>27</v>
      </c>
      <c r="E37" s="44">
        <v>0.6885</v>
      </c>
      <c r="F37" s="28">
        <v>519.79999999999995</v>
      </c>
      <c r="G37" s="42">
        <f t="shared" si="0"/>
        <v>4335.1319999999996</v>
      </c>
      <c r="H37" s="28">
        <v>357.88</v>
      </c>
      <c r="I37" s="42">
        <f t="shared" si="1"/>
        <v>2984.7192</v>
      </c>
    </row>
    <row r="38" spans="1:14" ht="63.75" x14ac:dyDescent="0.2">
      <c r="B38" s="25" t="s">
        <v>70</v>
      </c>
      <c r="C38" s="26" t="s">
        <v>71</v>
      </c>
      <c r="D38" s="27" t="s">
        <v>62</v>
      </c>
      <c r="E38" s="25">
        <v>35.99</v>
      </c>
      <c r="F38" s="28">
        <v>60.56</v>
      </c>
      <c r="G38" s="42">
        <f t="shared" si="0"/>
        <v>505.07040000000001</v>
      </c>
      <c r="H38" s="28">
        <v>2179.5500000000002</v>
      </c>
      <c r="I38" s="42">
        <f t="shared" si="1"/>
        <v>18177.447</v>
      </c>
    </row>
    <row r="39" spans="1:14" ht="114.75" x14ac:dyDescent="0.2">
      <c r="B39" s="25" t="s">
        <v>72</v>
      </c>
      <c r="C39" s="26" t="s">
        <v>73</v>
      </c>
      <c r="D39" s="27" t="s">
        <v>62</v>
      </c>
      <c r="E39" s="25">
        <v>8.625</v>
      </c>
      <c r="F39" s="28">
        <v>29.17</v>
      </c>
      <c r="G39" s="42">
        <f t="shared" si="0"/>
        <v>243.27780000000001</v>
      </c>
      <c r="H39" s="28">
        <v>251.59</v>
      </c>
      <c r="I39" s="42">
        <f t="shared" si="1"/>
        <v>2098.2606000000001</v>
      </c>
    </row>
    <row r="40" spans="1:14" ht="114.75" x14ac:dyDescent="0.2">
      <c r="B40" s="25" t="s">
        <v>74</v>
      </c>
      <c r="C40" s="26" t="s">
        <v>75</v>
      </c>
      <c r="D40" s="27" t="s">
        <v>62</v>
      </c>
      <c r="E40" s="25">
        <v>17.25</v>
      </c>
      <c r="F40" s="28">
        <v>24.94</v>
      </c>
      <c r="G40" s="42">
        <f t="shared" si="0"/>
        <v>207.99960000000002</v>
      </c>
      <c r="H40" s="28">
        <v>430.22</v>
      </c>
      <c r="I40" s="42">
        <f t="shared" si="1"/>
        <v>3588.0348000000004</v>
      </c>
    </row>
    <row r="41" spans="1:14" ht="38.25" x14ac:dyDescent="0.2">
      <c r="B41" s="25" t="s">
        <v>76</v>
      </c>
      <c r="C41" s="26" t="s">
        <v>77</v>
      </c>
      <c r="D41" s="27" t="s">
        <v>78</v>
      </c>
      <c r="E41" s="25">
        <v>3.4464999999999999</v>
      </c>
      <c r="F41" s="28">
        <v>27.5</v>
      </c>
      <c r="G41" s="42">
        <f t="shared" si="0"/>
        <v>229.35</v>
      </c>
      <c r="H41" s="28">
        <v>94.78</v>
      </c>
      <c r="I41" s="42">
        <f t="shared" si="1"/>
        <v>790.46519999999998</v>
      </c>
    </row>
    <row r="42" spans="1:14" ht="38.25" x14ac:dyDescent="0.2">
      <c r="B42" s="25" t="s">
        <v>79</v>
      </c>
      <c r="C42" s="26" t="s">
        <v>80</v>
      </c>
      <c r="D42" s="27" t="s">
        <v>27</v>
      </c>
      <c r="E42" s="25">
        <v>3.05</v>
      </c>
      <c r="F42" s="28">
        <v>310.33999999999997</v>
      </c>
      <c r="G42" s="42">
        <f t="shared" si="0"/>
        <v>2588.2355999999995</v>
      </c>
      <c r="H42" s="28">
        <v>946.54</v>
      </c>
      <c r="I42" s="42">
        <f t="shared" si="1"/>
        <v>7894.1435999999994</v>
      </c>
    </row>
    <row r="43" spans="1:14" ht="63.75" x14ac:dyDescent="0.2">
      <c r="B43" s="25" t="s">
        <v>81</v>
      </c>
      <c r="C43" s="26" t="s">
        <v>82</v>
      </c>
      <c r="D43" s="27" t="s">
        <v>27</v>
      </c>
      <c r="E43" s="25">
        <v>0.75</v>
      </c>
      <c r="F43" s="28">
        <v>950.85</v>
      </c>
      <c r="G43" s="42">
        <f t="shared" si="0"/>
        <v>7930.0889999999999</v>
      </c>
      <c r="H43" s="28">
        <v>713.14</v>
      </c>
      <c r="I43" s="42">
        <f t="shared" si="1"/>
        <v>5947.5875999999998</v>
      </c>
    </row>
    <row r="44" spans="1:14" x14ac:dyDescent="0.2">
      <c r="B44" s="25"/>
      <c r="C44" s="20" t="s">
        <v>83</v>
      </c>
      <c r="D44" s="27"/>
      <c r="E44" s="25"/>
      <c r="F44" s="28"/>
      <c r="G44" s="28"/>
      <c r="H44" s="22">
        <f>SUM(H14:H43)</f>
        <v>10778.29</v>
      </c>
      <c r="I44" s="43">
        <f>SUM(I14:I43)</f>
        <v>89890.938599999994</v>
      </c>
    </row>
    <row r="48" spans="1:14" customFormat="1" x14ac:dyDescent="0.2">
      <c r="A48" s="39" t="s">
        <v>87</v>
      </c>
      <c r="B48" s="41" t="s">
        <v>87</v>
      </c>
      <c r="C48" s="41"/>
      <c r="D48" s="41"/>
      <c r="E48" s="41"/>
      <c r="F48" s="41"/>
      <c r="G48" s="41"/>
      <c r="H48" s="40"/>
      <c r="I48" s="40"/>
      <c r="J48" s="40"/>
      <c r="K48" s="40"/>
      <c r="L48" s="40"/>
      <c r="M48" s="40"/>
      <c r="N48" s="40"/>
    </row>
  </sheetData>
  <mergeCells count="13">
    <mergeCell ref="B48:G48"/>
    <mergeCell ref="A2:I2"/>
    <mergeCell ref="A3:I3"/>
    <mergeCell ref="A5:I5"/>
    <mergeCell ref="A6:I6"/>
    <mergeCell ref="B11:I11"/>
    <mergeCell ref="B13:I13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2023-07-14T11:39:11Z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